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032" activeTab="0"/>
  </bookViews>
  <sheets>
    <sheet name="Orçamento 2016 - Nov 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<sst xmlns="http://schemas.openxmlformats.org/spreadsheetml/2006/main" count="40" uniqueCount="38">
  <si>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MENSALIDADES SAD</t>
  </si>
  <si>
    <t>COMPARTICIPAÇÃO ISS</t>
  </si>
  <si>
    <t>ATIVIDADES LAVANDARIA</t>
  </si>
  <si>
    <t>ATIVIDADE CABELEIREIRO</t>
  </si>
  <si>
    <t>RECRIAR A VIDA - CMA</t>
  </si>
  <si>
    <t>MENSALIDADES RECRIAR A VIDA</t>
  </si>
  <si>
    <t>QUOTIZAÇÕES ASSOCIADOS</t>
  </si>
  <si>
    <t>OUTROS PROVEITOS (VENDAS, DONATIVOS)</t>
  </si>
  <si>
    <t>RECEITAS PREVISTAS</t>
  </si>
  <si>
    <t>DESPESAS PREVISTAS</t>
  </si>
  <si>
    <t>CUSTOS GERAIS</t>
  </si>
  <si>
    <t>SAD</t>
  </si>
  <si>
    <t>TOTAL</t>
  </si>
  <si>
    <t>CUSTOS COM PESSOAL</t>
  </si>
  <si>
    <t>MATERIAL DESGASTE RÁPIDO</t>
  </si>
  <si>
    <t>ALIMENTAÇÃO DOS UTENTES</t>
  </si>
  <si>
    <t>COMUNICAÇÕES</t>
  </si>
  <si>
    <t>VIATURAS - MANUTENÇÃO E COMBUSTÍVEL</t>
  </si>
  <si>
    <t>SEGUROS VIATURAS</t>
  </si>
  <si>
    <t>HONORÁRIOS</t>
  </si>
  <si>
    <t>MATERIAL ESCRITÓRIO</t>
  </si>
  <si>
    <t>FARDAMENTA</t>
  </si>
  <si>
    <t>OUTRAS DESPESAS MANUTENÇÃO</t>
  </si>
  <si>
    <t>AMORTIZAÇÕES</t>
  </si>
  <si>
    <t>ORÇAMENTO 2016</t>
  </si>
  <si>
    <t>Elaborado por:</t>
  </si>
  <si>
    <t>Aprovado por:</t>
  </si>
  <si>
    <t>Data de Aprovação:</t>
  </si>
  <si>
    <t>Edição</t>
  </si>
  <si>
    <t>Adelaide Duarte</t>
  </si>
  <si>
    <t>PAMA - COMP CMA</t>
  </si>
  <si>
    <t>PAI - COMP JFMINA DE ÁGUA</t>
  </si>
  <si>
    <t>FORNECIMENTO SERVIÇOS DIVERSOS</t>
  </si>
  <si>
    <t>Cuidados Diretos</t>
  </si>
  <si>
    <t>Lavandaria</t>
  </si>
  <si>
    <t>Cabelereiro</t>
  </si>
  <si>
    <t>Assembleia Geral Ordinária de 13/11/2015</t>
  </si>
  <si>
    <t>Direção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</si>
</sst>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b/>
      <sz val="11"/>
      <color rgb="FF002060"/>
      <name val="Calibri"/>
      <family val="2"/>
    </font>
    <font>
      <b/>
      <sz val="16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ck">
        <color theme="4" tint="0.39987999200820923"/>
      </left>
      <right style="thick">
        <color theme="4" tint="0.39987999200820923"/>
      </right>
      <top style="thick">
        <color theme="4" tint="0.39987999200820923"/>
      </top>
      <bottom style="thick">
        <color theme="4" tint="0.39987999200820923"/>
      </bottom>
    </border>
    <border>
      <left>
        <color indexed="63"/>
      </left>
      <right>
        <color indexed="63"/>
      </right>
      <top style="thick">
        <color theme="4" tint="0.39987999200820923"/>
      </top>
      <bottom style="thick">
        <color theme="4" tint="0.39987999200820923"/>
      </bottom>
    </border>
    <border>
      <left style="thick">
        <color theme="4" tint="0.39991000294685364"/>
      </left>
      <right style="medium">
        <color theme="4" tint="0.3999499976634979"/>
      </right>
      <top style="medium">
        <color theme="4" tint="0.3999499976634979"/>
      </top>
      <bottom style="medium">
        <color theme="4" tint="0.3999499976634979"/>
      </bottom>
    </border>
    <border>
      <left style="medium">
        <color theme="4" tint="0.3999499976634979"/>
      </left>
      <right style="thick">
        <color theme="4" tint="0.39991000294685364"/>
      </right>
      <top style="medium">
        <color theme="4" tint="0.3999499976634979"/>
      </top>
      <bottom style="medium">
        <color theme="4" tint="0.3999499976634979"/>
      </bottom>
    </border>
    <border>
      <left style="thick">
        <color theme="4" tint="0.39991000294685364"/>
      </left>
      <right style="medium">
        <color theme="4" tint="0.3999499976634979"/>
      </right>
      <top style="medium">
        <color theme="4" tint="0.3999499976634979"/>
      </top>
      <bottom style="thick">
        <color theme="4" tint="0.39991000294685364"/>
      </bottom>
    </border>
    <border>
      <left style="medium">
        <color theme="4" tint="0.3999499976634979"/>
      </left>
      <right style="thick">
        <color theme="4" tint="0.39991000294685364"/>
      </right>
      <top style="medium">
        <color theme="4" tint="0.3999499976634979"/>
      </top>
      <bottom style="thick">
        <color theme="4" tint="0.39991000294685364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ck">
        <color theme="4" tint="0.39987999200820923"/>
      </top>
      <bottom style="thick">
        <color theme="4" tint="0.39987999200820923"/>
      </bottom>
    </border>
    <border>
      <left style="thin">
        <color theme="4" tint="0.3999499976634979"/>
      </left>
      <right>
        <color indexed="63"/>
      </right>
      <top style="thick">
        <color theme="4" tint="0.39987999200820923"/>
      </top>
      <bottom style="thick">
        <color theme="4" tint="0.39987999200820923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thick">
        <color theme="4" tint="0.39991000294685364"/>
      </left>
      <right style="thick">
        <color theme="4" tint="0.39991000294685364"/>
      </right>
      <top style="thick">
        <color theme="4" tint="0.39991000294685364"/>
      </top>
      <bottom style="thick">
        <color theme="4" tint="0.39987999200820923"/>
      </bottom>
    </border>
    <border>
      <left style="thick">
        <color theme="4" tint="0.39991000294685364"/>
      </left>
      <right style="thick">
        <color theme="4" tint="0.39991000294685364"/>
      </right>
      <top>
        <color indexed="63"/>
      </top>
      <bottom style="thin">
        <color theme="4" tint="0.3999499976634979"/>
      </bottom>
    </border>
    <border>
      <left style="thick">
        <color theme="4" tint="0.39991000294685364"/>
      </left>
      <right style="thick">
        <color theme="4" tint="0.39991000294685364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ck">
        <color theme="4" tint="0.39987999200820923"/>
      </top>
      <bottom style="thick">
        <color theme="4" tint="0.39987999200820923"/>
      </bottom>
    </border>
    <border>
      <left>
        <color indexed="63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ck">
        <color theme="4" tint="0.3998500108718872"/>
      </left>
      <right style="thick">
        <color theme="4" tint="0.3998500108718872"/>
      </right>
      <top style="thick">
        <color theme="4" tint="0.3998500108718872"/>
      </top>
      <bottom style="thick">
        <color theme="4" tint="0.39987999200820923"/>
      </bottom>
    </border>
    <border>
      <left style="thick">
        <color theme="4" tint="0.3998500108718872"/>
      </left>
      <right style="thick">
        <color theme="4" tint="0.3998500108718872"/>
      </right>
      <top>
        <color indexed="63"/>
      </top>
      <bottom style="thin">
        <color theme="4" tint="0.3999499976634979"/>
      </bottom>
    </border>
    <border>
      <left style="thick">
        <color theme="4" tint="0.3998500108718872"/>
      </left>
      <right style="thick">
        <color theme="4" tint="0.3998500108718872"/>
      </right>
      <top style="thin">
        <color theme="4" tint="0.3999499976634979"/>
      </top>
      <bottom style="thin">
        <color theme="4" tint="0.3999499976634979"/>
      </bottom>
    </border>
    <border>
      <left style="thick">
        <color theme="4" tint="0.3998500108718872"/>
      </left>
      <right style="thick">
        <color theme="4" tint="0.3998500108718872"/>
      </right>
      <top style="thin">
        <color theme="4" tint="0.3999499976634979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 style="thick">
        <color theme="4" tint="0.39991000294685364"/>
      </left>
      <right style="thick">
        <color theme="4" tint="0.39991000294685364"/>
      </right>
      <top style="thin">
        <color theme="4" tint="0.3999499976634979"/>
      </top>
      <bottom>
        <color indexed="63"/>
      </bottom>
    </border>
    <border>
      <left style="thick">
        <color theme="4" tint="0.3998199999332428"/>
      </left>
      <right style="thick">
        <color theme="4" tint="0.3998500108718872"/>
      </right>
      <top style="thick">
        <color theme="4" tint="0.3998199999332428"/>
      </top>
      <bottom style="thick">
        <color theme="4" tint="0.3998199999332428"/>
      </bottom>
    </border>
    <border>
      <left>
        <color indexed="63"/>
      </left>
      <right style="thin">
        <color theme="4" tint="0.3999499976634979"/>
      </right>
      <top style="thick">
        <color theme="4" tint="0.3998199999332428"/>
      </top>
      <bottom style="thick">
        <color theme="4" tint="0.3998199999332428"/>
      </bottom>
    </border>
    <border>
      <left style="thin">
        <color theme="4" tint="0.3999499976634979"/>
      </left>
      <right style="thin">
        <color theme="4" tint="0.3999499976634979"/>
      </right>
      <top style="thick">
        <color theme="4" tint="0.3998199999332428"/>
      </top>
      <bottom style="thick">
        <color theme="4" tint="0.3998199999332428"/>
      </bottom>
    </border>
    <border>
      <left style="thin">
        <color theme="4" tint="0.3999499976634979"/>
      </left>
      <right>
        <color indexed="63"/>
      </right>
      <top style="thick">
        <color theme="4" tint="0.3998199999332428"/>
      </top>
      <bottom style="thick">
        <color theme="4" tint="0.3998199999332428"/>
      </bottom>
    </border>
    <border>
      <left style="thick">
        <color theme="4" tint="0.39991000294685364"/>
      </left>
      <right style="thick">
        <color theme="4" tint="0.3998199999332428"/>
      </right>
      <top style="thick">
        <color theme="4" tint="0.3998199999332428"/>
      </top>
      <bottom style="thick">
        <color theme="4" tint="0.3998199999332428"/>
      </bottom>
    </border>
    <border>
      <left style="medium">
        <color theme="4" tint="0.3999499976634979"/>
      </left>
      <right/>
      <top style="medium">
        <color theme="4" tint="0.3999499976634979"/>
      </top>
      <bottom>
        <color indexed="63"/>
      </bottom>
    </border>
    <border>
      <left/>
      <right/>
      <top style="medium">
        <color theme="4" tint="0.3999499976634979"/>
      </top>
      <bottom>
        <color indexed="63"/>
      </bottom>
    </border>
    <border>
      <left/>
      <right style="medium">
        <color theme="4" tint="0.3999499976634979"/>
      </right>
      <top style="medium">
        <color theme="4" tint="0.3999499976634979"/>
      </top>
      <bottom>
        <color indexed="63"/>
      </bottom>
    </border>
    <border>
      <left/>
      <right style="thick">
        <color indexed="49"/>
      </right>
      <top/>
      <bottom/>
    </border>
    <border>
      <left style="thick">
        <color theme="4" tint="0.39987999200820923"/>
      </left>
      <right style="thin"/>
      <top style="thick">
        <color theme="4" tint="0.39987999200820923"/>
      </top>
      <bottom style="thick">
        <color theme="4" tint="0.39987999200820923"/>
      </bottom>
    </border>
    <border>
      <left style="thin"/>
      <right style="thin"/>
      <top style="thick">
        <color theme="4" tint="0.39987999200820923"/>
      </top>
      <bottom style="thick">
        <color theme="4" tint="0.39987999200820923"/>
      </bottom>
    </border>
    <border>
      <left style="thin"/>
      <right>
        <color indexed="63"/>
      </right>
      <top style="thick">
        <color theme="4" tint="0.39987999200820923"/>
      </top>
      <bottom style="thick">
        <color theme="4" tint="0.39987999200820923"/>
      </bottom>
    </border>
    <border>
      <left>
        <color indexed="63"/>
      </left>
      <right style="thin"/>
      <top>
        <color indexed="63"/>
      </top>
      <bottom style="thin">
        <color theme="4" tint="0.3999499976634979"/>
      </bottom>
    </border>
    <border>
      <left style="thin"/>
      <right style="thin"/>
      <top>
        <color indexed="63"/>
      </top>
      <bottom style="thin">
        <color theme="4" tint="0.3999499976634979"/>
      </bottom>
    </border>
    <border>
      <left style="thin"/>
      <right style="thick">
        <color theme="4" tint="0.39991000294685364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/>
      <top style="thin">
        <color theme="4" tint="0.3999499976634979"/>
      </top>
      <bottom style="thick">
        <color theme="4" tint="0.39991000294685364"/>
      </bottom>
    </border>
    <border>
      <left style="thin"/>
      <right style="thin"/>
      <top style="thin">
        <color theme="4" tint="0.3999499976634979"/>
      </top>
      <bottom style="thick">
        <color theme="4" tint="0.39991000294685364"/>
      </bottom>
    </border>
    <border>
      <left style="thin"/>
      <right style="thick">
        <color theme="4" tint="0.39991000294685364"/>
      </right>
      <top style="thin">
        <color theme="4" tint="0.3999499976634979"/>
      </top>
      <bottom style="thick">
        <color theme="4" tint="0.39991000294685364"/>
      </bottom>
    </border>
    <border>
      <left style="thick">
        <color theme="4" tint="0.39991000294685364"/>
      </left>
      <right style="thick">
        <color theme="4" tint="0.39991000294685364"/>
      </right>
      <top style="thick">
        <color theme="4" tint="0.39991000294685364"/>
      </top>
      <bottom>
        <color indexed="63"/>
      </bottom>
    </border>
    <border>
      <left style="thick">
        <color theme="4" tint="0.39991000294685364"/>
      </left>
      <right style="thick">
        <color theme="4" tint="0.39991000294685364"/>
      </right>
      <top>
        <color indexed="63"/>
      </top>
      <bottom>
        <color indexed="63"/>
      </bottom>
    </border>
    <border>
      <left style="thick">
        <color theme="4" tint="0.39991000294685364"/>
      </left>
      <right>
        <color indexed="63"/>
      </right>
      <top>
        <color indexed="63"/>
      </top>
      <bottom>
        <color indexed="63"/>
      </bottom>
    </border>
    <border>
      <left style="thick">
        <color theme="4" tint="0.39991000294685364"/>
      </left>
      <right style="thick">
        <color theme="4" tint="0.39991000294685364"/>
      </right>
      <top>
        <color indexed="63"/>
      </top>
      <bottom style="thick">
        <color theme="4" tint="0.39991000294685364"/>
      </bottom>
    </border>
    <border>
      <left style="thick">
        <color theme="4" tint="0.39991000294685364"/>
      </left>
      <right style="medium">
        <color theme="4" tint="0.3999499976634979"/>
      </right>
      <top style="thick">
        <color theme="4" tint="0.39991000294685364"/>
      </top>
      <bottom style="medium">
        <color theme="4" tint="0.3999499976634979"/>
      </bottom>
    </border>
    <border>
      <left style="medium">
        <color theme="4" tint="0.3999499976634979"/>
      </left>
      <right style="thick">
        <color theme="4" tint="0.39991000294685364"/>
      </right>
      <top style="thick">
        <color theme="4" tint="0.39991000294685364"/>
      </top>
      <bottom style="medium">
        <color theme="4" tint="0.3999499976634979"/>
      </bottom>
    </border>
    <border>
      <left/>
      <right style="thick">
        <color indexed="49"/>
      </right>
      <top/>
      <bottom style="thick">
        <color indexed="49"/>
      </bottom>
    </border>
    <border>
      <left style="thick">
        <color indexed="49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thick">
        <color indexed="49"/>
      </right>
      <top>
        <color indexed="63"/>
      </top>
      <bottom style="thick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7" fillId="20" borderId="7" applyNumberFormat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2" fontId="3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/>
    </xf>
    <xf numFmtId="4" fontId="43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4" fillId="14" borderId="11" xfId="0" applyFont="1" applyFill="1" applyBorder="1" applyAlignment="1">
      <alignment vertical="center" wrapText="1"/>
    </xf>
    <xf numFmtId="0" fontId="45" fillId="0" borderId="13" xfId="0" applyFont="1" applyBorder="1" applyAlignment="1">
      <alignment wrapText="1"/>
    </xf>
    <xf numFmtId="4" fontId="0" fillId="0" borderId="14" xfId="0" applyNumberFormat="1" applyBorder="1" applyAlignment="1">
      <alignment horizontal="right" wrapText="1"/>
    </xf>
    <xf numFmtId="4" fontId="43" fillId="0" borderId="14" xfId="0" applyNumberFormat="1" applyFont="1" applyBorder="1" applyAlignment="1">
      <alignment horizontal="right" wrapText="1"/>
    </xf>
    <xf numFmtId="0" fontId="45" fillId="0" borderId="15" xfId="0" applyFont="1" applyFill="1" applyBorder="1" applyAlignment="1">
      <alignment wrapText="1"/>
    </xf>
    <xf numFmtId="4" fontId="46" fillId="0" borderId="16" xfId="0" applyNumberFormat="1" applyFont="1" applyBorder="1" applyAlignment="1">
      <alignment horizontal="right" wrapText="1"/>
    </xf>
    <xf numFmtId="4" fontId="0" fillId="0" borderId="17" xfId="0" applyNumberFormat="1" applyBorder="1" applyAlignment="1">
      <alignment horizontal="right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4" fontId="0" fillId="0" borderId="20" xfId="0" applyNumberFormat="1" applyBorder="1" applyAlignment="1">
      <alignment horizontal="right" wrapText="1"/>
    </xf>
    <xf numFmtId="4" fontId="43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47" fillId="0" borderId="22" xfId="0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 wrapText="1"/>
    </xf>
    <xf numFmtId="4" fontId="48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46" fillId="0" borderId="25" xfId="0" applyFont="1" applyBorder="1" applyAlignment="1">
      <alignment horizontal="center" wrapText="1"/>
    </xf>
    <xf numFmtId="4" fontId="0" fillId="0" borderId="26" xfId="0" applyNumberFormat="1" applyBorder="1" applyAlignment="1">
      <alignment horizontal="right" wrapText="1"/>
    </xf>
    <xf numFmtId="4" fontId="43" fillId="0" borderId="27" xfId="0" applyNumberFormat="1" applyFon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45" fillId="0" borderId="28" xfId="0" applyFont="1" applyBorder="1" applyAlignment="1">
      <alignment wrapText="1"/>
    </xf>
    <xf numFmtId="0" fontId="45" fillId="0" borderId="29" xfId="0" applyFont="1" applyBorder="1" applyAlignment="1">
      <alignment wrapText="1"/>
    </xf>
    <xf numFmtId="0" fontId="45" fillId="0" borderId="30" xfId="0" applyFont="1" applyBorder="1" applyAlignment="1">
      <alignment wrapText="1"/>
    </xf>
    <xf numFmtId="0" fontId="45" fillId="0" borderId="31" xfId="0" applyFont="1" applyBorder="1" applyAlignment="1">
      <alignment wrapText="1"/>
    </xf>
    <xf numFmtId="4" fontId="43" fillId="0" borderId="32" xfId="0" applyNumberFormat="1" applyFont="1" applyBorder="1" applyAlignment="1">
      <alignment horizontal="right"/>
    </xf>
    <xf numFmtId="4" fontId="43" fillId="0" borderId="33" xfId="0" applyNumberFormat="1" applyFont="1" applyBorder="1" applyAlignment="1">
      <alignment horizontal="right"/>
    </xf>
    <xf numFmtId="4" fontId="43" fillId="0" borderId="34" xfId="0" applyNumberFormat="1" applyFont="1" applyBorder="1" applyAlignment="1">
      <alignment horizontal="right"/>
    </xf>
    <xf numFmtId="4" fontId="48" fillId="0" borderId="35" xfId="0" applyNumberFormat="1" applyFont="1" applyBorder="1" applyAlignment="1">
      <alignment horizontal="right"/>
    </xf>
    <xf numFmtId="0" fontId="48" fillId="0" borderId="36" xfId="0" applyFont="1" applyBorder="1" applyAlignment="1">
      <alignment horizontal="center" wrapText="1"/>
    </xf>
    <xf numFmtId="4" fontId="46" fillId="0" borderId="37" xfId="0" applyNumberFormat="1" applyFont="1" applyBorder="1" applyAlignment="1">
      <alignment horizontal="center"/>
    </xf>
    <xf numFmtId="4" fontId="46" fillId="0" borderId="38" xfId="0" applyNumberFormat="1" applyFont="1" applyBorder="1" applyAlignment="1">
      <alignment horizontal="center"/>
    </xf>
    <xf numFmtId="4" fontId="46" fillId="0" borderId="39" xfId="0" applyNumberFormat="1" applyFont="1" applyBorder="1" applyAlignment="1">
      <alignment horizontal="center"/>
    </xf>
    <xf numFmtId="4" fontId="46" fillId="0" borderId="4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14" borderId="0" xfId="0" applyFont="1" applyFill="1" applyBorder="1" applyAlignment="1">
      <alignment horizontal="center" vertical="center" wrapText="1"/>
    </xf>
    <xf numFmtId="0" fontId="47" fillId="14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45" fillId="0" borderId="58" xfId="0" applyFont="1" applyBorder="1" applyAlignment="1">
      <alignment horizontal="center" wrapText="1"/>
    </xf>
    <xf numFmtId="0" fontId="45" fillId="0" borderId="59" xfId="0" applyFont="1" applyBorder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4" fontId="44" fillId="0" borderId="61" xfId="0" applyNumberFormat="1" applyFont="1" applyBorder="1" applyAlignment="1">
      <alignment horizontal="center" vertical="center" wrapText="1"/>
    </xf>
    <xf numFmtId="14" fontId="44" fillId="0" borderId="62" xfId="0" applyNumberFormat="1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200025</xdr:rowOff>
    </xdr:from>
    <xdr:to>
      <xdr:col>0</xdr:col>
      <xdr:colOff>1343025</xdr:colOff>
      <xdr:row>3</xdr:row>
      <xdr:rowOff>276225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90525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C23" sqref="C23:E23"/>
    </sheetView>
  </sheetViews>
  <sheetFormatPr defaultColWidth="9.140625" defaultRowHeight="15"/>
  <cols>
    <col min="1" max="1" width="24.7109375" style="3" customWidth="1"/>
    <col min="2" max="3" width="11.00390625" style="0" bestFit="1" customWidth="1"/>
    <col min="4" max="4" width="9.8515625" style="0" bestFit="1" customWidth="1"/>
    <col min="5" max="5" width="12.28125" style="0" bestFit="1" customWidth="1"/>
    <col min="6" max="6" width="11.00390625" style="0" bestFit="1" customWidth="1"/>
  </cols>
  <sheetData>
    <row r="1" spans="1:7" ht="15" customHeight="1" thickTop="1">
      <c r="A1" s="58"/>
      <c r="B1" s="47" t="s">
        <v>24</v>
      </c>
      <c r="C1" s="47"/>
      <c r="D1" s="47"/>
      <c r="E1" s="47"/>
      <c r="F1" s="47"/>
      <c r="G1" s="48"/>
    </row>
    <row r="2" spans="1:7" ht="18" customHeight="1">
      <c r="A2" s="59"/>
      <c r="B2" s="47"/>
      <c r="C2" s="47"/>
      <c r="D2" s="47"/>
      <c r="E2" s="47"/>
      <c r="F2" s="47"/>
      <c r="G2" s="48"/>
    </row>
    <row r="3" spans="1:7" ht="15" customHeight="1" thickBot="1">
      <c r="A3" s="59"/>
      <c r="B3" s="47"/>
      <c r="C3" s="47"/>
      <c r="D3" s="47"/>
      <c r="E3" s="47"/>
      <c r="F3" s="47"/>
      <c r="G3" s="48"/>
    </row>
    <row r="4" spans="1:7" s="5" customFormat="1" ht="28.5" thickBot="1" thickTop="1">
      <c r="A4" s="60"/>
      <c r="B4" s="49" t="s">
        <v>25</v>
      </c>
      <c r="C4" s="50"/>
      <c r="D4" s="51"/>
      <c r="E4" s="8" t="s">
        <v>26</v>
      </c>
      <c r="F4" s="9" t="s">
        <v>27</v>
      </c>
      <c r="G4" s="10" t="s">
        <v>28</v>
      </c>
    </row>
    <row r="5" spans="1:7" s="5" customFormat="1" ht="15" thickTop="1">
      <c r="A5" s="59"/>
      <c r="B5" s="52" t="s">
        <v>29</v>
      </c>
      <c r="C5" s="53"/>
      <c r="D5" s="54"/>
      <c r="E5" s="64" t="s">
        <v>37</v>
      </c>
      <c r="F5" s="66">
        <v>42321</v>
      </c>
      <c r="G5" s="68">
        <v>1</v>
      </c>
    </row>
    <row r="6" spans="1:7" s="5" customFormat="1" ht="15" customHeight="1" thickBot="1">
      <c r="A6" s="61"/>
      <c r="B6" s="55"/>
      <c r="C6" s="56"/>
      <c r="D6" s="57"/>
      <c r="E6" s="65"/>
      <c r="F6" s="67"/>
      <c r="G6" s="69"/>
    </row>
    <row r="7" spans="1:7" s="5" customFormat="1" ht="21" customHeight="1" thickTop="1">
      <c r="A7" s="43" t="s">
        <v>36</v>
      </c>
      <c r="B7" s="43"/>
      <c r="C7" s="43"/>
      <c r="D7" s="43"/>
      <c r="E7" s="43"/>
      <c r="F7" s="43"/>
      <c r="G7" s="43"/>
    </row>
    <row r="8" ht="15" thickBot="1"/>
    <row r="9" spans="1:2" ht="15" thickBot="1" thickTop="1">
      <c r="A9" s="62" t="s">
        <v>8</v>
      </c>
      <c r="B9" s="63"/>
    </row>
    <row r="10" spans="1:3" ht="16.5" customHeight="1" thickBot="1">
      <c r="A10" s="11" t="s">
        <v>0</v>
      </c>
      <c r="B10" s="12">
        <f>9400*12</f>
        <v>112800</v>
      </c>
      <c r="C10" s="5"/>
    </row>
    <row r="11" spans="1:2" ht="15" customHeight="1" thickBot="1">
      <c r="A11" s="11" t="s">
        <v>1</v>
      </c>
      <c r="B11" s="13">
        <f>8500*12</f>
        <v>102000</v>
      </c>
    </row>
    <row r="12" spans="1:2" ht="15" thickBot="1">
      <c r="A12" s="11" t="s">
        <v>2</v>
      </c>
      <c r="B12" s="12">
        <f>800*12</f>
        <v>9600</v>
      </c>
    </row>
    <row r="13" spans="1:2" ht="15" thickBot="1">
      <c r="A13" s="11" t="s">
        <v>3</v>
      </c>
      <c r="B13" s="13">
        <f>(160+134+203+206+271+303+311+320+341+539+316+393+382+450)/4*11</f>
        <v>11904.75</v>
      </c>
    </row>
    <row r="14" spans="1:4" ht="15" thickBot="1">
      <c r="A14" s="11" t="s">
        <v>30</v>
      </c>
      <c r="B14" s="12">
        <v>2000</v>
      </c>
      <c r="D14" s="2"/>
    </row>
    <row r="15" spans="1:2" ht="15" thickBot="1">
      <c r="A15" s="11" t="s">
        <v>31</v>
      </c>
      <c r="B15" s="13">
        <f>B14*0.25</f>
        <v>500</v>
      </c>
    </row>
    <row r="16" spans="1:2" ht="15" thickBot="1">
      <c r="A16" s="11" t="s">
        <v>4</v>
      </c>
      <c r="B16" s="12">
        <v>1630</v>
      </c>
    </row>
    <row r="17" spans="1:2" ht="27.75" thickBot="1">
      <c r="A17" s="11" t="s">
        <v>5</v>
      </c>
      <c r="B17" s="13">
        <f>(65*3)*9</f>
        <v>1755</v>
      </c>
    </row>
    <row r="18" spans="1:2" ht="15" thickBot="1">
      <c r="A18" s="11" t="s">
        <v>6</v>
      </c>
      <c r="B18" s="12">
        <f>(18*150)</f>
        <v>2700</v>
      </c>
    </row>
    <row r="19" spans="1:2" ht="27.75" thickBot="1">
      <c r="A19" s="11" t="s">
        <v>7</v>
      </c>
      <c r="B19" s="13">
        <f>(250*2)</f>
        <v>500</v>
      </c>
    </row>
    <row r="20" spans="1:2" ht="15.75" thickBot="1">
      <c r="A20" s="14" t="s">
        <v>12</v>
      </c>
      <c r="B20" s="15">
        <f>SUM(B10:B19)</f>
        <v>245389.75</v>
      </c>
    </row>
    <row r="21" spans="1:2" ht="9.75" customHeight="1" thickTop="1">
      <c r="A21" s="4"/>
      <c r="B21" s="1"/>
    </row>
    <row r="22" spans="1:2" ht="10.5" customHeight="1" thickBot="1">
      <c r="A22" s="4"/>
      <c r="B22" s="1"/>
    </row>
    <row r="23" spans="3:5" ht="24" customHeight="1" thickBot="1">
      <c r="C23" s="44" t="s">
        <v>11</v>
      </c>
      <c r="D23" s="45"/>
      <c r="E23" s="46"/>
    </row>
    <row r="24" spans="1:6" ht="33" thickBot="1" thickTop="1">
      <c r="A24" s="30" t="s">
        <v>9</v>
      </c>
      <c r="B24" s="26" t="s">
        <v>10</v>
      </c>
      <c r="C24" s="17" t="s">
        <v>33</v>
      </c>
      <c r="D24" s="17" t="s">
        <v>34</v>
      </c>
      <c r="E24" s="18" t="s">
        <v>35</v>
      </c>
      <c r="F24" s="22" t="s">
        <v>12</v>
      </c>
    </row>
    <row r="25" spans="1:6" ht="15" thickTop="1">
      <c r="A25" s="31" t="s">
        <v>13</v>
      </c>
      <c r="B25" s="27">
        <f>5400+16312</f>
        <v>21712</v>
      </c>
      <c r="C25" s="16">
        <v>140000</v>
      </c>
      <c r="D25" s="16">
        <v>12280</v>
      </c>
      <c r="E25" s="19">
        <f>3362*100/30</f>
        <v>11206.666666666666</v>
      </c>
      <c r="F25" s="23">
        <f>B25+C25+D25+E25</f>
        <v>185198.66666666666</v>
      </c>
    </row>
    <row r="26" spans="1:6" ht="14.25">
      <c r="A26" s="32" t="s">
        <v>14</v>
      </c>
      <c r="B26" s="28">
        <v>1000</v>
      </c>
      <c r="C26" s="7">
        <v>1500</v>
      </c>
      <c r="D26" s="7">
        <f>50*12</f>
        <v>600</v>
      </c>
      <c r="E26" s="20">
        <v>1100</v>
      </c>
      <c r="F26" s="24">
        <f aca="true" t="shared" si="0" ref="F26:F36">B26+C26+D26+E26</f>
        <v>4200</v>
      </c>
    </row>
    <row r="27" spans="1:6" ht="27">
      <c r="A27" s="32" t="s">
        <v>32</v>
      </c>
      <c r="B27" s="29">
        <v>0</v>
      </c>
      <c r="C27" s="6">
        <v>2051</v>
      </c>
      <c r="D27" s="6">
        <v>2000</v>
      </c>
      <c r="E27" s="21">
        <v>0</v>
      </c>
      <c r="F27" s="25">
        <f>(B27+C27+D27+E27)</f>
        <v>4051</v>
      </c>
    </row>
    <row r="28" spans="1:6" ht="14.25">
      <c r="A28" s="32" t="s">
        <v>15</v>
      </c>
      <c r="B28" s="28">
        <v>0</v>
      </c>
      <c r="C28" s="7">
        <f>(2*30*5*52)+(3.5*18*2*52)</f>
        <v>22152</v>
      </c>
      <c r="D28" s="7">
        <v>0</v>
      </c>
      <c r="E28" s="20">
        <v>0</v>
      </c>
      <c r="F28" s="24">
        <f t="shared" si="0"/>
        <v>22152</v>
      </c>
    </row>
    <row r="29" spans="1:6" ht="14.25">
      <c r="A29" s="32" t="s">
        <v>16</v>
      </c>
      <c r="B29" s="29">
        <f>C29/3</f>
        <v>180</v>
      </c>
      <c r="C29" s="6">
        <f>(25*12)+(20*12)</f>
        <v>540</v>
      </c>
      <c r="D29" s="6">
        <v>0</v>
      </c>
      <c r="E29" s="21">
        <v>0</v>
      </c>
      <c r="F29" s="25">
        <f t="shared" si="0"/>
        <v>720</v>
      </c>
    </row>
    <row r="30" spans="1:8" ht="27">
      <c r="A30" s="32" t="s">
        <v>17</v>
      </c>
      <c r="B30" s="28">
        <v>0</v>
      </c>
      <c r="C30" s="7">
        <f>50*2*2*12+2000</f>
        <v>4400</v>
      </c>
      <c r="D30" s="7">
        <v>1000</v>
      </c>
      <c r="E30" s="20">
        <v>0</v>
      </c>
      <c r="F30" s="24">
        <f t="shared" si="0"/>
        <v>5400</v>
      </c>
      <c r="H30" s="2"/>
    </row>
    <row r="31" spans="1:6" ht="14.25">
      <c r="A31" s="32" t="s">
        <v>18</v>
      </c>
      <c r="B31" s="29">
        <v>0</v>
      </c>
      <c r="C31" s="6">
        <v>300</v>
      </c>
      <c r="D31" s="6">
        <f>200+1000</f>
        <v>1200</v>
      </c>
      <c r="E31" s="21">
        <v>0</v>
      </c>
      <c r="F31" s="25">
        <f t="shared" si="0"/>
        <v>1500</v>
      </c>
    </row>
    <row r="32" spans="1:6" ht="14.25">
      <c r="A32" s="32" t="s">
        <v>19</v>
      </c>
      <c r="B32" s="28">
        <v>2499</v>
      </c>
      <c r="C32" s="7">
        <f>3600+4560</f>
        <v>8160</v>
      </c>
      <c r="D32" s="7">
        <f>150*12</f>
        <v>1800</v>
      </c>
      <c r="E32" s="20">
        <v>0</v>
      </c>
      <c r="F32" s="24">
        <f t="shared" si="0"/>
        <v>12459</v>
      </c>
    </row>
    <row r="33" spans="1:6" ht="14.25">
      <c r="A33" s="32" t="s">
        <v>20</v>
      </c>
      <c r="B33" s="29">
        <v>1000</v>
      </c>
      <c r="C33" s="6">
        <v>450</v>
      </c>
      <c r="D33" s="6">
        <v>50</v>
      </c>
      <c r="E33" s="21">
        <v>50</v>
      </c>
      <c r="F33" s="25">
        <f t="shared" si="0"/>
        <v>1550</v>
      </c>
    </row>
    <row r="34" spans="1:6" ht="14.25">
      <c r="A34" s="32" t="s">
        <v>21</v>
      </c>
      <c r="B34" s="28">
        <v>0</v>
      </c>
      <c r="C34" s="7">
        <v>600</v>
      </c>
      <c r="D34" s="7">
        <v>0</v>
      </c>
      <c r="E34" s="20">
        <v>0</v>
      </c>
      <c r="F34" s="24">
        <f t="shared" si="0"/>
        <v>600</v>
      </c>
    </row>
    <row r="35" spans="1:8" ht="27">
      <c r="A35" s="32" t="s">
        <v>22</v>
      </c>
      <c r="B35" s="29">
        <v>637.5</v>
      </c>
      <c r="C35" s="6">
        <v>2500</v>
      </c>
      <c r="D35" s="6">
        <v>637.5</v>
      </c>
      <c r="E35" s="21">
        <v>337.08</v>
      </c>
      <c r="F35" s="25">
        <f t="shared" si="0"/>
        <v>4112.08</v>
      </c>
      <c r="H35" s="2"/>
    </row>
    <row r="36" spans="1:6" ht="15" thickBot="1">
      <c r="A36" s="33" t="s">
        <v>23</v>
      </c>
      <c r="B36" s="34">
        <v>0</v>
      </c>
      <c r="C36" s="35">
        <v>1816</v>
      </c>
      <c r="D36" s="35">
        <f>1472+134</f>
        <v>1606</v>
      </c>
      <c r="E36" s="36">
        <v>25</v>
      </c>
      <c r="F36" s="37">
        <f t="shared" si="0"/>
        <v>3447</v>
      </c>
    </row>
    <row r="37" spans="1:6" ht="16.5" thickBot="1" thickTop="1">
      <c r="A37" s="38" t="s">
        <v>12</v>
      </c>
      <c r="B37" s="39">
        <f>SUM(B25:B36)</f>
        <v>27028.5</v>
      </c>
      <c r="C37" s="40">
        <f>SUM(C25:C36)</f>
        <v>184469</v>
      </c>
      <c r="D37" s="40">
        <f>SUM(D25:D36)</f>
        <v>21173.5</v>
      </c>
      <c r="E37" s="41">
        <f>SUM(E25:E36)</f>
        <v>12718.746666666666</v>
      </c>
      <c r="F37" s="42">
        <f>SUM(F25:F36)</f>
        <v>245389.74666666664</v>
      </c>
    </row>
    <row r="38" ht="15" thickTop="1">
      <c r="G38" s="2"/>
    </row>
  </sheetData>
  <sheetProtection/>
  <mergeCells count="10">
    <mergeCell ref="A7:G7"/>
    <mergeCell ref="C23:E23"/>
    <mergeCell ref="B1:G3"/>
    <mergeCell ref="B4:D4"/>
    <mergeCell ref="B5:D6"/>
    <mergeCell ref="A1:A6"/>
    <mergeCell ref="A9:B9"/>
    <mergeCell ref="E5:E6"/>
    <mergeCell ref="F5:F6"/>
    <mergeCell ref="G5:G6"/>
  </mergeCells>
  <printOptions/>
  <pageMargins left="0.3937007874015748" right="0.15748031496062992" top="0.35" bottom="0.7480314960629921" header="0.31496062992125984" footer="0.31496062992125984"/>
  <pageSetup fitToHeight="0" fitToWidth="1" horizontalDpi="300" verticalDpi="300" orientation="portrait" paperSize="9" r:id="rId2"/>
  <headerFooter>
    <oddFooter>&amp;LOLHAR COM SABER - Associação para a Promoção e Desenvolvimento Sócio-Familiar&amp;RData: 01/11/2015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CoolerMaster</dc:creator>
  <cp:keywords/>
  <dc:description/>
  <cp:lastModifiedBy>asus</cp:lastModifiedBy>
  <cp:lastPrinted>2015-11-13T13:41:21Z</cp:lastPrinted>
  <dcterms:created xsi:type="dcterms:W3CDTF">2015-09-30T14:39:54Z</dcterms:created>
  <dcterms:modified xsi:type="dcterms:W3CDTF">2015-11-13T17:21:55Z</dcterms:modified>
  <cp:category/>
  <cp:version/>
  <cp:contentType/>
  <cp:contentStatus/>
</cp:coreProperties>
</file>